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Maejo university\งานประมาณ\งบปี 2567\"/>
    </mc:Choice>
  </mc:AlternateContent>
  <xr:revisionPtr revIDLastSave="0" documentId="13_ncr:1_{9977D9B9-F3FE-4A53-9D7C-BE2D7EF6FFAF}" xr6:coauthVersionLast="36" xr6:coauthVersionMax="36" xr10:uidLastSave="{00000000-0000-0000-0000-000000000000}"/>
  <bookViews>
    <workbookView xWindow="28680" yWindow="-120" windowWidth="29040" windowHeight="15990" tabRatio="174" xr2:uid="{76A24C29-6E83-4D3E-BEB1-83E176A5B24E}"/>
  </bookViews>
  <sheets>
    <sheet name="Sheet1" sheetId="1" r:id="rId1"/>
  </sheets>
  <definedNames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" i="1" l="1"/>
  <c r="U27" i="1" s="1"/>
  <c r="U25" i="1"/>
  <c r="U26" i="1"/>
  <c r="T26" i="1"/>
  <c r="T23" i="1"/>
  <c r="T6" i="1"/>
  <c r="U15" i="1" l="1"/>
  <c r="T15" i="1"/>
  <c r="U21" i="1" l="1"/>
  <c r="T21" i="1"/>
  <c r="T22" i="1"/>
  <c r="G21" i="1" l="1"/>
  <c r="G18" i="1"/>
  <c r="G16" i="1"/>
  <c r="G15" i="1"/>
  <c r="U33" i="1" l="1"/>
  <c r="U34" i="1"/>
  <c r="U35" i="1"/>
  <c r="U32" i="1"/>
  <c r="G33" i="1"/>
  <c r="G34" i="1"/>
  <c r="G35" i="1"/>
  <c r="G32" i="1"/>
  <c r="U38" i="1"/>
  <c r="T36" i="1"/>
  <c r="U36" i="1" s="1"/>
  <c r="T37" i="1"/>
  <c r="U37" i="1" s="1"/>
  <c r="T38" i="1"/>
  <c r="G39" i="1" l="1"/>
  <c r="T19" i="1"/>
  <c r="U19" i="1" s="1"/>
  <c r="F40" i="1"/>
  <c r="T9" i="1" l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6" i="1"/>
  <c r="U16" i="1" s="1"/>
  <c r="T17" i="1"/>
  <c r="U17" i="1" s="1"/>
  <c r="T18" i="1"/>
  <c r="U18" i="1" s="1"/>
  <c r="T20" i="1"/>
  <c r="U20" i="1" s="1"/>
  <c r="U22" i="1"/>
  <c r="U23" i="1"/>
  <c r="T24" i="1"/>
  <c r="U24" i="1" s="1"/>
  <c r="T25" i="1"/>
  <c r="T28" i="1"/>
  <c r="U28" i="1" s="1"/>
  <c r="T29" i="1"/>
  <c r="U29" i="1" s="1"/>
  <c r="T30" i="1"/>
  <c r="U30" i="1" s="1"/>
  <c r="T31" i="1"/>
  <c r="U31" i="1" s="1"/>
  <c r="T32" i="1"/>
  <c r="T33" i="1"/>
  <c r="T34" i="1"/>
  <c r="T35" i="1"/>
  <c r="T39" i="1"/>
  <c r="U39" i="1" s="1"/>
  <c r="T5" i="1"/>
  <c r="U5" i="1" s="1"/>
  <c r="U6" i="1"/>
  <c r="T7" i="1"/>
  <c r="U7" i="1" s="1"/>
  <c r="T8" i="1"/>
  <c r="U8" i="1" s="1"/>
  <c r="T4" i="1"/>
  <c r="U4" i="1" s="1"/>
  <c r="U40" i="1" l="1"/>
  <c r="T40" i="1"/>
  <c r="D40" i="1"/>
  <c r="H40" i="1"/>
</calcChain>
</file>

<file path=xl/sharedStrings.xml><?xml version="1.0" encoding="utf-8"?>
<sst xmlns="http://schemas.openxmlformats.org/spreadsheetml/2006/main" count="109" uniqueCount="95">
  <si>
    <t>หน่วย : บาท</t>
  </si>
  <si>
    <t>ค่าจ้างเหมาบริการ</t>
  </si>
  <si>
    <t>ค่าจ้างเหมาบริการทำความสะอาด</t>
  </si>
  <si>
    <t>ค่าใช้จ่ายในการเดินทาง</t>
  </si>
  <si>
    <t>ค่าเบี้ยประกันภัยรถ, ภาษีรถประจำปี และค่าตรวจสภาพรถ</t>
  </si>
  <si>
    <t>ค่าจ้างเหมาบริการกำจัดปลวก มด แมงสาบ หนู</t>
  </si>
  <si>
    <t>ค่าจ้างเหมาบริการ (ดูแลภูมิทัศน์และกายภาพ)</t>
  </si>
  <si>
    <t>วัสดุก่อสร้าง</t>
  </si>
  <si>
    <t>วัสดุการเกษตร</t>
  </si>
  <si>
    <t>วัสดุคอมพิวเตอร์</t>
  </si>
  <si>
    <t>วัสดุโฆษณาและเผยแพร่</t>
  </si>
  <si>
    <t>วัสดุเชื้อเพลิงและหล่อลื่น</t>
  </si>
  <si>
    <t>วัสดุยานพาหนะและขนส่ง</t>
  </si>
  <si>
    <t>ค่าซ่อมแซมบำรุงรักษาทรัพย์สิน</t>
  </si>
  <si>
    <t>ค่าซ่อมแซมบำรุงรักษาทรัพย์สิน (ลิฟต์)</t>
  </si>
  <si>
    <t>ค่าจ้างเหมาบริการเปลี่ยนสารกรองน้ำ</t>
  </si>
  <si>
    <t>หมวด</t>
  </si>
  <si>
    <t>แผนงาน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</si>
  <si>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</si>
  <si>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</si>
  <si>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</si>
  <si>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</si>
  <si>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</si>
  <si>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</si>
  <si>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</si>
  <si>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</si>
  <si>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</si>
  <si>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</si>
  <si>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</si>
  <si>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</si>
  <si>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คงเหลือ</t>
  </si>
  <si>
    <t>รวม</t>
  </si>
  <si>
    <t>สรุปค่าใช้จ่ายในแต่ละเดือน</t>
  </si>
  <si>
    <t>รวมงบประมาณที่ใช้ไป</t>
  </si>
  <si>
    <t>เงินโอนออก</t>
  </si>
  <si>
    <t>เงินโอนเข้า</t>
  </si>
  <si>
    <t>งบประมาณที่ได้รับ</t>
  </si>
  <si>
    <t>รายการค่าใช้จ่าย</t>
  </si>
  <si>
    <t>ยอดเงินคงเหลือหลังการปรับโอน</t>
  </si>
  <si>
    <t>วันที่</t>
  </si>
  <si>
    <t>จำนวน</t>
  </si>
  <si>
    <t>การตัดโอนเงินไปยังรายการอื่น</t>
  </si>
  <si>
    <t>ค่าตอบแทนการปฏิบัติงานนอกเวลา</t>
  </si>
  <si>
    <t>ค่าตอบแทนนักศึกษาช่วยปฏิบัติงาน</t>
  </si>
  <si>
    <t>วัสดุงานบ้านงานครัว</t>
  </si>
  <si>
    <t xml:space="preserve">วัสดุไฟฟ้าและวิทยุ </t>
  </si>
  <si>
    <t xml:space="preserve">วัสดุสำนักงาน </t>
  </si>
  <si>
    <t>ค่าจ้างเหมาคนงาน</t>
  </si>
  <si>
    <t>แผนงานยุทธศาสตร์ (11,803,750)
แผนงานรอง : แผนงานยุทธศาสตร์พัฒนาศักยภาพคนตลอดช่วงชีวิต  (11,803,750)
ผลผลิต : ผู้สำเร็จการศึกษาด้านวิทยาศาสตร์และเทคโนโลยี  (11,803,750)
กิจกรรมสนับสนุนบริหารจัดการทั่วไป  (11,803,750)
แผนงานการเรียนการสอน  (11,803,750)
งานสนับสนุนการจัดการศึกษา  (11,803,750)
กองทุนเพื่อการศึกษา  (6,874,500)
งบเงินอุดหนุน  (6,874,500)
ค่าใช้จ่ายดำเนินงาน  (6,874,500)</t>
  </si>
  <si>
    <t>กองทุนสินทรัพย์ถาวร  (4,496,090)
งบเงินอุดหนุน  (4,496,090)
ค่าใช้จ่ายดำเนินงาน (780,000)</t>
  </si>
  <si>
    <t>ค่าใช้จ่ายลงทุน (3,716,090)</t>
  </si>
  <si>
    <t>ค่าใช้สอย  (780,000)</t>
  </si>
  <si>
    <t>ค่าตอบแทน (450,000)</t>
  </si>
  <si>
    <t>ค่าใช้สอย (5,603,500)</t>
  </si>
  <si>
    <t>ค่าวัสดุ (821,000)</t>
  </si>
  <si>
    <t>ค่าครุภัณฑ์ (775,410)</t>
  </si>
  <si>
    <t>ชุดเครื่องเสียง ขนาด 120 วัตต์ จำนวน 1 ชุด</t>
  </si>
  <si>
    <t>ชุดเครื่องเสียง ขนาด 240 วัตต์ จำนวน 1 ชุด</t>
  </si>
  <si>
    <t>ชุดเครื่องเสียงขนาด 480 วัตต์ จำนวน 2 ชุด</t>
  </si>
  <si>
    <t>ที่นอน PE จำนวน 140 ผืน</t>
  </si>
  <si>
    <t>พัดลมดูดอากาศ ขนาดใบพัด 10 นิ้ว จำนวน 25 ตัว</t>
  </si>
  <si>
    <t>กล้องวงจรปิด จำนวน 16 ตัว</t>
  </si>
  <si>
    <t xml:space="preserve">ค่าที่ดินและสิ่งก่อสร้าง </t>
  </si>
  <si>
    <t>(2,940,680)</t>
  </si>
  <si>
    <t>ค่าออกแบบ (ปรับปรุงหอพักศรีเกษตร)</t>
  </si>
  <si>
    <t>ปรับปรุงห้องน้ำหอพักรัตมา</t>
  </si>
  <si>
    <t>ปรับปรุงห้องน้ำหอพักวิทยศิลป์</t>
  </si>
  <si>
    <t>ปรับปรุงห้องน้ำหอพักสหศิลป์</t>
  </si>
  <si>
    <t>ปรับปรุงหอพักชาญกสิกิจ</t>
  </si>
  <si>
    <t>สรุปการใช้จ่ายงบประมาณเงินรายได้ของงานหอพัก กองพัฒนานักศึกษา ประจำปีงบประมาณ พ.ศ.2567</t>
  </si>
  <si>
    <t>งบสำรอง</t>
  </si>
  <si>
    <t xml:space="preserve">งานปรับปรุงห้องน้ำหอพักวิทยศิลป์ </t>
  </si>
  <si>
    <t>งานปรับปรุงห้องน้ำหอพักสหศิลป์</t>
  </si>
  <si>
    <t>งานปรับปรุงห้องน้ำหอพักรัตมา</t>
  </si>
  <si>
    <t>งานปรับปรุงหอพักชาญกสิกิจ</t>
  </si>
  <si>
    <t>ค่าครุภัณฑ์ Jocky pump หอพักอุดมศิลป์</t>
  </si>
  <si>
    <t>เครื่องบันทึกกล้องวงจรปิด</t>
  </si>
  <si>
    <t>ค่าวัสดุไฟฟ้าและวิทยุ</t>
  </si>
  <si>
    <t>4 ธ.ค.66</t>
  </si>
  <si>
    <t>เครื่องกรองน้ำดื่ม</t>
  </si>
  <si>
    <t>เครื่องกรองน้ำดิ่ม</t>
  </si>
  <si>
    <t>ค่าจ้างเหมาทำความสะอาด</t>
  </si>
  <si>
    <t xml:space="preserve"> </t>
  </si>
  <si>
    <t>31 พ.ค.67</t>
  </si>
  <si>
    <t>โอนค่าวัสดุคอมพิวเตอร์เป็นวัสดุสำนักงาน</t>
  </si>
  <si>
    <t>โอนค่าวัสดุโฆษณาและเผยแพร่เป็นวัสดุสำนักงาน</t>
  </si>
  <si>
    <t>โอนค่าวัสดุเชื้อเพลิงและหล่อลื่นเป็นวัสดุสำนักงาน</t>
  </si>
  <si>
    <t>โอนค่าวัสดุยานพาหนะและขนส่งเป็นวัสดุสำนักงาน</t>
  </si>
  <si>
    <t>11 ก.ค.67</t>
  </si>
  <si>
    <t>โอนค่าครุภัณฑ์เครื่องเสียงเป็นค่าจ้างเหมาบริการ</t>
  </si>
  <si>
    <t>โอนค่าครุภัณฑ์เครื่องเสียงเป็นค่าซ่อมแซมทรัพย์สินทางราชการ</t>
  </si>
  <si>
    <t>โอรค่าครุภัณฑ์เครื่องเสียงเป็นค่าจ้างเหมา(ช่างเทคนิค)</t>
  </si>
  <si>
    <t>15 ก.ค.67</t>
  </si>
  <si>
    <t>โอนค่าเปลี่ยนสารกรองน้ำเป็นค่าวัสดุก่อสร้าง</t>
  </si>
  <si>
    <t>29 มี.ค.67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</si>
</sst>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0" x14ac:knownFonts="1">
    <font>
      <sz val="16"/>
      <color theme="1"/>
      <name val="TH SarabunPSK"/>
      <family val="2"/>
      <charset val="222"/>
    </font>
    <font>
      <sz val="8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20"/>
      <name val="TH Niramit AS"/>
    </font>
    <font>
      <sz val="16"/>
      <color rgb="FF000000"/>
      <name val="TH Niramit AS"/>
    </font>
    <font>
      <b/>
      <sz val="18"/>
      <name val="TH Niramit AS"/>
    </font>
    <font>
      <b/>
      <sz val="16"/>
      <name val="TH Niramit AS"/>
    </font>
    <font>
      <b/>
      <sz val="18"/>
      <color rgb="FF000000"/>
      <name val="TH Niramit AS"/>
    </font>
    <font>
      <sz val="16"/>
      <name val="TH Niramit AS"/>
    </font>
    <font>
      <b/>
      <sz val="16"/>
      <color rgb="FF000000"/>
      <name val="TH Niramit AS"/>
    </font>
  </fonts>
  <fills count="9">
    <fill>
      <patternFill patternType="none"/>
    </fill>
    <fill>
      <patternFill patternType="gray125"/>
    </fill>
    <fill>
      <patternFill patternType="solid">
        <fgColor rgb="FFFBE3D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3" fontId="4" fillId="3" borderId="1" xfId="0" applyNumberFormat="1" applyFont="1" applyFill="1" applyBorder="1" applyAlignment="1">
      <alignment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188" fontId="4" fillId="8" borderId="1" xfId="1" applyNumberFormat="1" applyFont="1" applyFill="1" applyBorder="1" applyAlignment="1">
      <alignment horizontal="center" vertical="top"/>
    </xf>
    <xf numFmtId="3" fontId="4" fillId="8" borderId="1" xfId="0" applyNumberFormat="1" applyFont="1" applyFill="1" applyBorder="1" applyAlignment="1">
      <alignment horizontal="right" vertical="top" wrapText="1"/>
    </xf>
    <xf numFmtId="188" fontId="4" fillId="6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88" fontId="4" fillId="8" borderId="1" xfId="1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vertical="top" wrapText="1"/>
    </xf>
    <xf numFmtId="3" fontId="9" fillId="4" borderId="1" xfId="0" applyNumberFormat="1" applyFont="1" applyFill="1" applyBorder="1" applyAlignment="1">
      <alignment horizontal="right" vertical="top" wrapText="1"/>
    </xf>
    <xf numFmtId="3" fontId="9" fillId="7" borderId="1" xfId="0" applyNumberFormat="1" applyFont="1" applyFill="1" applyBorder="1" applyAlignment="1">
      <alignment vertical="top" wrapText="1"/>
    </xf>
    <xf numFmtId="188" fontId="4" fillId="5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87" fontId="4" fillId="0" borderId="0" xfId="1" applyFont="1" applyAlignment="1">
      <alignment horizontal="center" vertical="center"/>
    </xf>
    <xf numFmtId="187" fontId="7" fillId="0" borderId="1" xfId="1" applyFont="1" applyBorder="1" applyAlignment="1">
      <alignment horizontal="center" vertical="center"/>
    </xf>
    <xf numFmtId="187" fontId="4" fillId="0" borderId="1" xfId="1" applyFont="1" applyBorder="1" applyAlignment="1">
      <alignment vertical="top" wrapText="1"/>
    </xf>
    <xf numFmtId="187" fontId="4" fillId="0" borderId="1" xfId="1" applyFont="1" applyBorder="1" applyAlignment="1">
      <alignment horizontal="left" vertical="top"/>
    </xf>
    <xf numFmtId="187" fontId="4" fillId="0" borderId="1" xfId="1" applyFont="1" applyBorder="1" applyAlignment="1">
      <alignment horizontal="right" vertical="top"/>
    </xf>
    <xf numFmtId="187" fontId="4" fillId="0" borderId="0" xfId="1" applyFont="1" applyAlignment="1">
      <alignment horizontal="left" vertical="top"/>
    </xf>
    <xf numFmtId="49" fontId="4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187" fontId="4" fillId="3" borderId="1" xfId="1" applyFont="1" applyFill="1" applyBorder="1" applyAlignment="1">
      <alignment vertical="top" wrapText="1"/>
    </xf>
    <xf numFmtId="187" fontId="4" fillId="3" borderId="1" xfId="1" applyFont="1" applyFill="1" applyBorder="1" applyAlignment="1">
      <alignment horizontal="right" vertical="top" wrapText="1"/>
    </xf>
    <xf numFmtId="187" fontId="9" fillId="4" borderId="1" xfId="1" applyFont="1" applyFill="1" applyBorder="1" applyAlignment="1">
      <alignment horizontal="right" vertical="top" wrapText="1"/>
    </xf>
    <xf numFmtId="187" fontId="9" fillId="3" borderId="1" xfId="1" applyFont="1" applyFill="1" applyBorder="1" applyAlignment="1">
      <alignment vertical="top" wrapText="1"/>
    </xf>
    <xf numFmtId="187" fontId="6" fillId="2" borderId="1" xfId="1" applyFont="1" applyFill="1" applyBorder="1" applyAlignment="1">
      <alignment horizontal="center" vertical="center" wrapText="1"/>
    </xf>
    <xf numFmtId="187" fontId="4" fillId="8" borderId="1" xfId="1" applyFont="1" applyFill="1" applyBorder="1" applyAlignment="1">
      <alignment horizontal="center" vertical="top"/>
    </xf>
    <xf numFmtId="187" fontId="4" fillId="8" borderId="1" xfId="1" applyFont="1" applyFill="1" applyBorder="1" applyAlignment="1">
      <alignment horizontal="right" vertical="top" wrapText="1"/>
    </xf>
    <xf numFmtId="187" fontId="9" fillId="7" borderId="1" xfId="1" applyFont="1" applyFill="1" applyBorder="1" applyAlignment="1">
      <alignment vertical="top" wrapText="1"/>
    </xf>
    <xf numFmtId="187" fontId="4" fillId="6" borderId="1" xfId="1" applyFont="1" applyFill="1" applyBorder="1" applyAlignment="1">
      <alignment horizontal="center" vertical="top"/>
    </xf>
    <xf numFmtId="187" fontId="9" fillId="4" borderId="1" xfId="1" applyFont="1" applyFill="1" applyBorder="1" applyAlignment="1">
      <alignment vertical="top" wrapText="1"/>
    </xf>
    <xf numFmtId="187" fontId="9" fillId="6" borderId="1" xfId="1" applyFont="1" applyFill="1" applyBorder="1" applyAlignment="1">
      <alignment vertical="top" wrapText="1"/>
    </xf>
    <xf numFmtId="187" fontId="9" fillId="5" borderId="1" xfId="1" applyFont="1" applyFill="1" applyBorder="1" applyAlignment="1">
      <alignment vertical="top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87" fontId="6" fillId="5" borderId="1" xfId="1" applyFont="1" applyFill="1" applyBorder="1" applyAlignment="1">
      <alignment horizontal="center" vertical="center" wrapText="1"/>
    </xf>
    <xf numFmtId="187" fontId="5" fillId="4" borderId="1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87" fontId="5" fillId="4" borderId="3" xfId="1" applyFont="1" applyFill="1" applyBorder="1" applyAlignment="1">
      <alignment horizontal="center" vertical="center" wrapText="1"/>
    </xf>
    <xf numFmtId="187" fontId="5" fillId="4" borderId="6" xfId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EF2EC"/>
      <color rgb="FFFFE7E7"/>
      <color rgb="FFFFC5C5"/>
      <color rgb="FFFCAB9E"/>
      <color rgb="FFDC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386C-6614-4BC9-ADA7-411D823ECC4F}">
  <dimension ref="A1:Y40"/>
  <sheetViews>
    <sheetView tabSelected="1" zoomScale="60" zoomScaleNormal="60" workbookViewId="0">
      <selection activeCell="S4" sqref="S4"/>
    </sheetView>
  </sheetViews>
  <sheetFormatPr defaultRowHeight="24" customHeight="1" x14ac:dyDescent="0.55000000000000004"/>
  <cols>
    <col min="1" max="1" width="52.5" style="12" customWidth="1"/>
    <col min="2" max="2" width="20.375" style="12" customWidth="1"/>
    <col min="3" max="3" width="64.5" style="12" customWidth="1"/>
    <col min="4" max="5" width="12.625" style="12" customWidth="1"/>
    <col min="6" max="6" width="12.625" style="28" customWidth="1"/>
    <col min="7" max="7" width="17.875" style="28" customWidth="1"/>
    <col min="8" max="9" width="12.75" style="22" customWidth="1"/>
    <col min="10" max="10" width="12.75" style="28" customWidth="1"/>
    <col min="11" max="19" width="12.75" style="12" customWidth="1"/>
    <col min="20" max="20" width="16.375" style="12" customWidth="1"/>
    <col min="21" max="21" width="16.75" style="28" customWidth="1"/>
    <col min="22" max="22" width="5.375" style="12" customWidth="1"/>
    <col min="23" max="23" width="13.875" style="33" customWidth="1"/>
    <col min="24" max="24" width="76.5" style="12" customWidth="1"/>
    <col min="25" max="25" width="14.25" style="28" customWidth="1"/>
    <col min="26" max="32" width="9.5" style="12" customWidth="1"/>
    <col min="33" max="16384" width="9" style="12"/>
  </cols>
  <sheetData>
    <row r="1" spans="1:25" s="1" customFormat="1" ht="43.5" customHeight="1" x14ac:dyDescent="0.55000000000000004">
      <c r="A1" s="55" t="s">
        <v>69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W1" s="29"/>
      <c r="Y1" s="23"/>
    </row>
    <row r="2" spans="1:25" s="2" customFormat="1" ht="24" customHeight="1" x14ac:dyDescent="0.55000000000000004">
      <c r="A2" s="56" t="s">
        <v>17</v>
      </c>
      <c r="B2" s="57" t="s">
        <v>16</v>
      </c>
      <c r="C2" s="57" t="s">
        <v>37</v>
      </c>
      <c r="D2" s="67" t="s">
        <v>36</v>
      </c>
      <c r="E2" s="65" t="s">
        <v>34</v>
      </c>
      <c r="F2" s="63" t="s">
        <v>35</v>
      </c>
      <c r="G2" s="59" t="s">
        <v>38</v>
      </c>
      <c r="H2" s="60" t="s">
        <v>32</v>
      </c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2" t="s">
        <v>33</v>
      </c>
      <c r="U2" s="58" t="s">
        <v>30</v>
      </c>
      <c r="W2" s="30" t="s">
        <v>39</v>
      </c>
      <c r="X2" s="3" t="s">
        <v>41</v>
      </c>
      <c r="Y2" s="24" t="s">
        <v>40</v>
      </c>
    </row>
    <row r="3" spans="1:25" s="2" customFormat="1" ht="24" customHeight="1" x14ac:dyDescent="0.55000000000000004">
      <c r="A3" s="56"/>
      <c r="B3" s="57"/>
      <c r="C3" s="57"/>
      <c r="D3" s="67"/>
      <c r="E3" s="66"/>
      <c r="F3" s="64"/>
      <c r="G3" s="59"/>
      <c r="H3" s="4" t="s">
        <v>27</v>
      </c>
      <c r="I3" s="4" t="s">
        <v>28</v>
      </c>
      <c r="J3" s="38" t="s">
        <v>29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4" t="s">
        <v>23</v>
      </c>
      <c r="Q3" s="4" t="s">
        <v>24</v>
      </c>
      <c r="R3" s="4" t="s">
        <v>25</v>
      </c>
      <c r="S3" s="5" t="s">
        <v>26</v>
      </c>
      <c r="T3" s="62"/>
      <c r="U3" s="58"/>
      <c r="W3" s="31"/>
      <c r="X3" s="6"/>
      <c r="Y3" s="25"/>
    </row>
    <row r="4" spans="1:25" ht="24" customHeight="1" x14ac:dyDescent="0.55000000000000004">
      <c r="A4" s="50" t="s">
        <v>48</v>
      </c>
      <c r="B4" s="48" t="s">
        <v>52</v>
      </c>
      <c r="C4" s="6" t="s">
        <v>42</v>
      </c>
      <c r="D4" s="7">
        <v>200000</v>
      </c>
      <c r="E4" s="8"/>
      <c r="F4" s="34"/>
      <c r="G4" s="37"/>
      <c r="H4" s="9">
        <v>16600</v>
      </c>
      <c r="I4" s="9">
        <v>11400</v>
      </c>
      <c r="J4" s="39">
        <v>19000</v>
      </c>
      <c r="K4" s="10">
        <v>13400</v>
      </c>
      <c r="L4" s="10">
        <v>13800</v>
      </c>
      <c r="M4" s="10">
        <v>15400</v>
      </c>
      <c r="N4" s="10">
        <v>7000</v>
      </c>
      <c r="O4" s="9">
        <v>6400</v>
      </c>
      <c r="P4" s="9">
        <v>11000</v>
      </c>
      <c r="Q4" s="9">
        <v>15000</v>
      </c>
      <c r="R4" s="9">
        <v>13200</v>
      </c>
      <c r="S4" s="9"/>
      <c r="T4" s="11">
        <f>SUM(H4:S4)</f>
        <v>142200</v>
      </c>
      <c r="U4" s="44">
        <f>SUM(D4-T4)</f>
        <v>57800</v>
      </c>
      <c r="W4" s="31" t="s">
        <v>78</v>
      </c>
      <c r="X4" s="6" t="s">
        <v>71</v>
      </c>
      <c r="Y4" s="25">
        <v>520.1</v>
      </c>
    </row>
    <row r="5" spans="1:25" ht="24" customHeight="1" x14ac:dyDescent="0.55000000000000004">
      <c r="A5" s="50"/>
      <c r="B5" s="49"/>
      <c r="C5" s="6" t="s">
        <v>43</v>
      </c>
      <c r="D5" s="7">
        <v>250000</v>
      </c>
      <c r="E5" s="8"/>
      <c r="F5" s="34"/>
      <c r="G5" s="37"/>
      <c r="H5" s="9">
        <v>20500</v>
      </c>
      <c r="I5" s="9">
        <v>18800</v>
      </c>
      <c r="J5" s="39">
        <v>21600</v>
      </c>
      <c r="K5" s="10">
        <v>20300</v>
      </c>
      <c r="L5" s="10">
        <v>19100</v>
      </c>
      <c r="M5" s="10">
        <v>20000</v>
      </c>
      <c r="N5" s="10">
        <v>800</v>
      </c>
      <c r="O5" s="9">
        <v>400</v>
      </c>
      <c r="P5" s="9">
        <v>6700</v>
      </c>
      <c r="Q5" s="9">
        <v>20500</v>
      </c>
      <c r="R5" s="9"/>
      <c r="S5" s="9"/>
      <c r="T5" s="11">
        <f t="shared" ref="T5:T39" si="0">SUM(H5:S5)</f>
        <v>148700</v>
      </c>
      <c r="U5" s="44">
        <f t="shared" ref="U5:U39" si="1">SUM(D5-T5)</f>
        <v>101300</v>
      </c>
      <c r="W5" s="31" t="s">
        <v>78</v>
      </c>
      <c r="X5" s="6" t="s">
        <v>72</v>
      </c>
      <c r="Y5" s="25">
        <v>523.86</v>
      </c>
    </row>
    <row r="6" spans="1:25" ht="24" customHeight="1" x14ac:dyDescent="0.55000000000000004">
      <c r="A6" s="50"/>
      <c r="B6" s="52" t="s">
        <v>53</v>
      </c>
      <c r="C6" s="6" t="s">
        <v>1</v>
      </c>
      <c r="D6" s="7">
        <v>230000</v>
      </c>
      <c r="E6" s="8">
        <v>82200</v>
      </c>
      <c r="F6" s="35">
        <v>30000</v>
      </c>
      <c r="G6" s="37">
        <v>147800</v>
      </c>
      <c r="H6" s="10"/>
      <c r="I6" s="9"/>
      <c r="J6" s="40"/>
      <c r="K6" s="10"/>
      <c r="L6" s="10">
        <v>14338</v>
      </c>
      <c r="M6" s="9">
        <v>157100</v>
      </c>
      <c r="N6" s="10"/>
      <c r="O6" s="9">
        <v>3800</v>
      </c>
      <c r="P6" s="9">
        <v>17000</v>
      </c>
      <c r="Q6" s="9"/>
      <c r="R6" s="9"/>
      <c r="S6" s="9"/>
      <c r="T6" s="11">
        <f>SUM(H6:S6)</f>
        <v>192238</v>
      </c>
      <c r="U6" s="44">
        <f t="shared" si="1"/>
        <v>37762</v>
      </c>
      <c r="W6" s="31" t="s">
        <v>78</v>
      </c>
      <c r="X6" s="6" t="s">
        <v>73</v>
      </c>
      <c r="Y6" s="25">
        <v>162644.04</v>
      </c>
    </row>
    <row r="7" spans="1:25" ht="24" customHeight="1" x14ac:dyDescent="0.55000000000000004">
      <c r="A7" s="50"/>
      <c r="B7" s="53"/>
      <c r="C7" s="6" t="s">
        <v>2</v>
      </c>
      <c r="D7" s="7">
        <v>4392000</v>
      </c>
      <c r="E7" s="8"/>
      <c r="F7" s="35"/>
      <c r="G7" s="37"/>
      <c r="H7" s="10">
        <v>370000</v>
      </c>
      <c r="I7" s="10">
        <v>360000</v>
      </c>
      <c r="J7" s="40">
        <v>360000</v>
      </c>
      <c r="K7" s="10">
        <v>360000</v>
      </c>
      <c r="L7" s="10">
        <v>360000</v>
      </c>
      <c r="M7" s="10">
        <v>360000</v>
      </c>
      <c r="N7" s="10">
        <v>360000</v>
      </c>
      <c r="O7" s="9">
        <v>376440</v>
      </c>
      <c r="P7" s="9">
        <v>376440</v>
      </c>
      <c r="Q7" s="9"/>
      <c r="R7" s="9"/>
      <c r="S7" s="9"/>
      <c r="T7" s="11">
        <f t="shared" si="0"/>
        <v>3282880</v>
      </c>
      <c r="U7" s="44">
        <f t="shared" si="1"/>
        <v>1109120</v>
      </c>
      <c r="W7" s="31" t="s">
        <v>78</v>
      </c>
      <c r="X7" s="6" t="s">
        <v>74</v>
      </c>
      <c r="Y7" s="26">
        <v>25859.24</v>
      </c>
    </row>
    <row r="8" spans="1:25" ht="24" customHeight="1" x14ac:dyDescent="0.55000000000000004">
      <c r="A8" s="50"/>
      <c r="B8" s="53"/>
      <c r="C8" s="6" t="s">
        <v>3</v>
      </c>
      <c r="D8" s="7">
        <v>10000</v>
      </c>
      <c r="E8" s="8"/>
      <c r="F8" s="35"/>
      <c r="G8" s="37"/>
      <c r="H8" s="10"/>
      <c r="I8" s="10"/>
      <c r="J8" s="40"/>
      <c r="K8" s="10"/>
      <c r="L8" s="10"/>
      <c r="M8" s="10"/>
      <c r="N8" s="10"/>
      <c r="O8" s="9"/>
      <c r="P8" s="9"/>
      <c r="Q8" s="9"/>
      <c r="R8" s="9"/>
      <c r="S8" s="9"/>
      <c r="T8" s="11">
        <f t="shared" si="0"/>
        <v>0</v>
      </c>
      <c r="U8" s="44">
        <f t="shared" si="1"/>
        <v>10000</v>
      </c>
      <c r="W8" s="31" t="s">
        <v>78</v>
      </c>
      <c r="X8" s="13" t="s">
        <v>75</v>
      </c>
      <c r="Y8" s="27">
        <v>98440</v>
      </c>
    </row>
    <row r="9" spans="1:25" ht="24" customHeight="1" x14ac:dyDescent="0.55000000000000004">
      <c r="A9" s="50"/>
      <c r="B9" s="53"/>
      <c r="C9" s="6" t="s">
        <v>4</v>
      </c>
      <c r="D9" s="7">
        <v>1500</v>
      </c>
      <c r="E9" s="8"/>
      <c r="F9" s="35"/>
      <c r="G9" s="37"/>
      <c r="H9" s="10"/>
      <c r="I9" s="10"/>
      <c r="J9" s="40"/>
      <c r="K9" s="10"/>
      <c r="L9" s="10"/>
      <c r="M9" s="10"/>
      <c r="N9" s="10"/>
      <c r="O9" s="9"/>
      <c r="P9" s="9"/>
      <c r="Q9" s="9"/>
      <c r="R9" s="9"/>
      <c r="S9" s="9"/>
      <c r="T9" s="11">
        <f t="shared" si="0"/>
        <v>0</v>
      </c>
      <c r="U9" s="44">
        <f t="shared" si="1"/>
        <v>1500</v>
      </c>
      <c r="W9" s="31" t="s">
        <v>78</v>
      </c>
      <c r="X9" s="13" t="s">
        <v>76</v>
      </c>
      <c r="Y9" s="27">
        <v>25000</v>
      </c>
    </row>
    <row r="10" spans="1:25" ht="24" customHeight="1" x14ac:dyDescent="0.55000000000000004">
      <c r="A10" s="50"/>
      <c r="B10" s="53"/>
      <c r="C10" s="6" t="s">
        <v>5</v>
      </c>
      <c r="D10" s="7">
        <v>60000</v>
      </c>
      <c r="E10" s="8"/>
      <c r="F10" s="35"/>
      <c r="G10" s="37"/>
      <c r="H10" s="9">
        <v>60000</v>
      </c>
      <c r="I10" s="10"/>
      <c r="J10" s="40"/>
      <c r="K10" s="10"/>
      <c r="L10" s="10"/>
      <c r="M10" s="10"/>
      <c r="N10" s="10"/>
      <c r="O10" s="9"/>
      <c r="P10" s="9"/>
      <c r="Q10" s="9"/>
      <c r="R10" s="9"/>
      <c r="S10" s="9"/>
      <c r="T10" s="11">
        <f t="shared" si="0"/>
        <v>60000</v>
      </c>
      <c r="U10" s="44">
        <f t="shared" si="1"/>
        <v>0</v>
      </c>
      <c r="W10" s="31" t="s">
        <v>78</v>
      </c>
      <c r="X10" s="13" t="s">
        <v>80</v>
      </c>
      <c r="Y10" s="27">
        <v>20276.5</v>
      </c>
    </row>
    <row r="11" spans="1:25" ht="24" customHeight="1" x14ac:dyDescent="0.55000000000000004">
      <c r="A11" s="50"/>
      <c r="B11" s="53"/>
      <c r="C11" s="6" t="s">
        <v>6</v>
      </c>
      <c r="D11" s="7">
        <v>700000</v>
      </c>
      <c r="E11" s="8"/>
      <c r="F11" s="35"/>
      <c r="G11" s="37"/>
      <c r="H11" s="10">
        <v>700000</v>
      </c>
      <c r="I11" s="10"/>
      <c r="J11" s="40"/>
      <c r="K11" s="10"/>
      <c r="L11" s="10"/>
      <c r="M11" s="10"/>
      <c r="N11" s="10"/>
      <c r="O11" s="9"/>
      <c r="P11" s="9"/>
      <c r="Q11" s="9"/>
      <c r="R11" s="9"/>
      <c r="S11" s="9"/>
      <c r="T11" s="11">
        <f t="shared" si="0"/>
        <v>700000</v>
      </c>
      <c r="U11" s="44">
        <f t="shared" si="1"/>
        <v>0</v>
      </c>
      <c r="W11" s="31" t="s">
        <v>78</v>
      </c>
      <c r="X11" s="13" t="s">
        <v>77</v>
      </c>
      <c r="Y11" s="27">
        <v>95000</v>
      </c>
    </row>
    <row r="12" spans="1:25" ht="24" customHeight="1" x14ac:dyDescent="0.55000000000000004">
      <c r="A12" s="50"/>
      <c r="B12" s="54"/>
      <c r="C12" s="6" t="s">
        <v>47</v>
      </c>
      <c r="D12" s="8">
        <v>240000</v>
      </c>
      <c r="E12" s="8"/>
      <c r="F12" s="35"/>
      <c r="G12" s="37"/>
      <c r="H12" s="10">
        <v>20000</v>
      </c>
      <c r="I12" s="10">
        <v>20000</v>
      </c>
      <c r="J12" s="40">
        <v>20000</v>
      </c>
      <c r="K12" s="10">
        <v>20000</v>
      </c>
      <c r="L12" s="10">
        <v>20000</v>
      </c>
      <c r="M12" s="9">
        <v>20000</v>
      </c>
      <c r="N12" s="10">
        <v>20000</v>
      </c>
      <c r="O12" s="9">
        <v>20000</v>
      </c>
      <c r="P12" s="9">
        <v>20000</v>
      </c>
      <c r="Q12" s="9"/>
      <c r="R12" s="9"/>
      <c r="S12" s="9"/>
      <c r="T12" s="11">
        <f t="shared" si="0"/>
        <v>180000</v>
      </c>
      <c r="U12" s="44">
        <f t="shared" si="1"/>
        <v>60000</v>
      </c>
      <c r="W12" s="31" t="s">
        <v>94</v>
      </c>
      <c r="X12" s="13" t="s">
        <v>81</v>
      </c>
      <c r="Y12" s="27">
        <v>82200</v>
      </c>
    </row>
    <row r="13" spans="1:25" ht="24" customHeight="1" x14ac:dyDescent="0.55000000000000004">
      <c r="A13" s="50"/>
      <c r="B13" s="48" t="s">
        <v>54</v>
      </c>
      <c r="C13" s="6" t="s">
        <v>7</v>
      </c>
      <c r="D13" s="7">
        <v>350000</v>
      </c>
      <c r="E13" s="8"/>
      <c r="F13" s="35">
        <v>50000</v>
      </c>
      <c r="G13" s="37">
        <v>350000</v>
      </c>
      <c r="H13" s="9"/>
      <c r="I13" s="10"/>
      <c r="J13" s="40"/>
      <c r="K13" s="9">
        <v>114875</v>
      </c>
      <c r="L13" s="10">
        <v>12500</v>
      </c>
      <c r="M13" s="10"/>
      <c r="N13" s="10">
        <v>34550</v>
      </c>
      <c r="O13" s="9">
        <v>110250</v>
      </c>
      <c r="P13" s="9">
        <v>8575</v>
      </c>
      <c r="Q13" s="9">
        <v>14860</v>
      </c>
      <c r="R13" s="9">
        <v>26990</v>
      </c>
      <c r="S13" s="9"/>
      <c r="T13" s="11">
        <f t="shared" si="0"/>
        <v>322600</v>
      </c>
      <c r="U13" s="44">
        <f t="shared" si="1"/>
        <v>27400</v>
      </c>
      <c r="W13" s="32" t="s">
        <v>83</v>
      </c>
      <c r="X13" s="13" t="s">
        <v>84</v>
      </c>
      <c r="Y13" s="26">
        <v>50000</v>
      </c>
    </row>
    <row r="14" spans="1:25" ht="24" customHeight="1" x14ac:dyDescent="0.55000000000000004">
      <c r="A14" s="50"/>
      <c r="B14" s="51"/>
      <c r="C14" s="6" t="s">
        <v>8</v>
      </c>
      <c r="D14" s="7">
        <v>31000</v>
      </c>
      <c r="E14" s="8"/>
      <c r="F14" s="35"/>
      <c r="G14" s="37"/>
      <c r="H14" s="10"/>
      <c r="I14" s="10"/>
      <c r="J14" s="40"/>
      <c r="K14" s="10"/>
      <c r="L14" s="10">
        <v>1950</v>
      </c>
      <c r="M14" s="10"/>
      <c r="N14" s="10"/>
      <c r="O14" s="9"/>
      <c r="P14" s="9"/>
      <c r="Q14" s="9"/>
      <c r="R14" s="9"/>
      <c r="S14" s="9"/>
      <c r="T14" s="11">
        <f t="shared" si="0"/>
        <v>1950</v>
      </c>
      <c r="U14" s="44">
        <f t="shared" si="1"/>
        <v>29050</v>
      </c>
      <c r="W14" s="32" t="s">
        <v>83</v>
      </c>
      <c r="X14" s="13" t="s">
        <v>85</v>
      </c>
      <c r="Y14" s="26">
        <v>50000</v>
      </c>
    </row>
    <row r="15" spans="1:25" ht="24" customHeight="1" x14ac:dyDescent="0.55000000000000004">
      <c r="A15" s="50"/>
      <c r="B15" s="51"/>
      <c r="C15" s="6" t="s">
        <v>9</v>
      </c>
      <c r="D15" s="7">
        <v>70000</v>
      </c>
      <c r="E15" s="8">
        <v>50000</v>
      </c>
      <c r="F15" s="35"/>
      <c r="G15" s="37">
        <f>SUM(D15-E15)</f>
        <v>20000</v>
      </c>
      <c r="H15" s="10"/>
      <c r="I15" s="10"/>
      <c r="J15" s="40"/>
      <c r="K15" s="10"/>
      <c r="L15" s="10"/>
      <c r="M15" s="10"/>
      <c r="N15" s="10"/>
      <c r="O15" s="9"/>
      <c r="P15" s="9">
        <v>19070</v>
      </c>
      <c r="Q15" s="9"/>
      <c r="R15" s="9"/>
      <c r="S15" s="9"/>
      <c r="T15" s="11">
        <f t="shared" si="0"/>
        <v>19070</v>
      </c>
      <c r="U15" s="44">
        <f>SUM(G15-T15)</f>
        <v>930</v>
      </c>
      <c r="W15" s="32" t="s">
        <v>83</v>
      </c>
      <c r="X15" s="13" t="s">
        <v>86</v>
      </c>
      <c r="Y15" s="26">
        <v>30000</v>
      </c>
    </row>
    <row r="16" spans="1:25" ht="24" customHeight="1" x14ac:dyDescent="0.55000000000000004">
      <c r="A16" s="50"/>
      <c r="B16" s="51"/>
      <c r="C16" s="6" t="s">
        <v>10</v>
      </c>
      <c r="D16" s="7">
        <v>50000</v>
      </c>
      <c r="E16" s="8">
        <v>50000</v>
      </c>
      <c r="F16" s="35"/>
      <c r="G16" s="37">
        <f>SUM(D16-E16)</f>
        <v>0</v>
      </c>
      <c r="H16" s="10"/>
      <c r="I16" s="10"/>
      <c r="J16" s="40"/>
      <c r="K16" s="10"/>
      <c r="L16" s="10"/>
      <c r="M16" s="10"/>
      <c r="N16" s="10"/>
      <c r="O16" s="9"/>
      <c r="P16" s="9"/>
      <c r="Q16" s="9"/>
      <c r="R16" s="9"/>
      <c r="S16" s="9"/>
      <c r="T16" s="11">
        <f t="shared" si="0"/>
        <v>0</v>
      </c>
      <c r="U16" s="44">
        <f t="shared" si="1"/>
        <v>50000</v>
      </c>
      <c r="W16" s="32" t="s">
        <v>83</v>
      </c>
      <c r="X16" s="13" t="s">
        <v>87</v>
      </c>
      <c r="Y16" s="26">
        <v>20000</v>
      </c>
    </row>
    <row r="17" spans="1:25" ht="24" customHeight="1" x14ac:dyDescent="0.55000000000000004">
      <c r="A17" s="50"/>
      <c r="B17" s="51"/>
      <c r="C17" s="6" t="s">
        <v>44</v>
      </c>
      <c r="D17" s="7">
        <v>150000</v>
      </c>
      <c r="E17" s="8"/>
      <c r="F17" s="34"/>
      <c r="G17" s="37"/>
      <c r="H17" s="10">
        <v>25700</v>
      </c>
      <c r="I17" s="10"/>
      <c r="J17" s="40"/>
      <c r="K17" s="9"/>
      <c r="L17" s="10">
        <v>41548</v>
      </c>
      <c r="M17" s="10"/>
      <c r="N17" s="10"/>
      <c r="O17" s="9">
        <v>23050</v>
      </c>
      <c r="P17" s="9"/>
      <c r="Q17" s="9"/>
      <c r="R17" s="9"/>
      <c r="S17" s="9"/>
      <c r="T17" s="11">
        <f t="shared" si="0"/>
        <v>90298</v>
      </c>
      <c r="U17" s="44">
        <f t="shared" si="1"/>
        <v>59702</v>
      </c>
      <c r="W17" s="32" t="s">
        <v>88</v>
      </c>
      <c r="X17" s="13" t="s">
        <v>89</v>
      </c>
      <c r="Y17" s="26">
        <v>30000</v>
      </c>
    </row>
    <row r="18" spans="1:25" ht="24" customHeight="1" x14ac:dyDescent="0.55000000000000004">
      <c r="A18" s="50"/>
      <c r="B18" s="51"/>
      <c r="C18" s="6" t="s">
        <v>11</v>
      </c>
      <c r="D18" s="7">
        <v>30000</v>
      </c>
      <c r="E18" s="8">
        <v>30000</v>
      </c>
      <c r="F18" s="35"/>
      <c r="G18" s="37">
        <f>SUM(D18-E18)</f>
        <v>0</v>
      </c>
      <c r="H18" s="10"/>
      <c r="I18" s="10"/>
      <c r="J18" s="40"/>
      <c r="K18" s="10"/>
      <c r="L18" s="10"/>
      <c r="M18" s="10"/>
      <c r="N18" s="10"/>
      <c r="O18" s="14"/>
      <c r="P18" s="9"/>
      <c r="Q18" s="9"/>
      <c r="R18" s="9"/>
      <c r="S18" s="9"/>
      <c r="T18" s="11">
        <f t="shared" si="0"/>
        <v>0</v>
      </c>
      <c r="U18" s="44">
        <f t="shared" si="1"/>
        <v>30000</v>
      </c>
      <c r="W18" s="32" t="s">
        <v>88</v>
      </c>
      <c r="X18" s="13" t="s">
        <v>90</v>
      </c>
      <c r="Y18" s="26">
        <v>30000</v>
      </c>
    </row>
    <row r="19" spans="1:25" ht="24" customHeight="1" x14ac:dyDescent="0.55000000000000004">
      <c r="A19" s="50"/>
      <c r="B19" s="51"/>
      <c r="C19" s="6" t="s">
        <v>45</v>
      </c>
      <c r="D19" s="7">
        <v>100000</v>
      </c>
      <c r="E19" s="7"/>
      <c r="F19" s="35">
        <v>95000</v>
      </c>
      <c r="G19" s="37">
        <v>195000</v>
      </c>
      <c r="H19" s="10">
        <v>37905</v>
      </c>
      <c r="I19" s="9"/>
      <c r="J19" s="40"/>
      <c r="K19" s="10">
        <v>9690</v>
      </c>
      <c r="L19" s="10"/>
      <c r="M19" s="10"/>
      <c r="N19" s="10"/>
      <c r="O19" s="9"/>
      <c r="P19" s="9">
        <v>85691</v>
      </c>
      <c r="Q19" s="9"/>
      <c r="R19" s="9">
        <v>56095</v>
      </c>
      <c r="S19" s="9"/>
      <c r="T19" s="11">
        <f>SUM(H19:S19)</f>
        <v>189381</v>
      </c>
      <c r="U19" s="44">
        <f>SUM(G19-T19)</f>
        <v>5619</v>
      </c>
      <c r="W19" s="32" t="s">
        <v>88</v>
      </c>
      <c r="X19" s="13" t="s">
        <v>91</v>
      </c>
      <c r="Y19" s="26">
        <v>30000</v>
      </c>
    </row>
    <row r="20" spans="1:25" ht="24" customHeight="1" x14ac:dyDescent="0.55000000000000004">
      <c r="A20" s="50"/>
      <c r="B20" s="51"/>
      <c r="C20" s="6" t="s">
        <v>12</v>
      </c>
      <c r="D20" s="7">
        <v>20000</v>
      </c>
      <c r="E20" s="8">
        <v>20000</v>
      </c>
      <c r="F20" s="35"/>
      <c r="G20" s="37"/>
      <c r="H20" s="10"/>
      <c r="I20" s="10"/>
      <c r="J20" s="40"/>
      <c r="K20" s="10"/>
      <c r="L20" s="9"/>
      <c r="M20" s="10"/>
      <c r="N20" s="10"/>
      <c r="O20" s="9"/>
      <c r="P20" s="9"/>
      <c r="Q20" s="9"/>
      <c r="R20" s="9"/>
      <c r="S20" s="9"/>
      <c r="T20" s="11">
        <f t="shared" si="0"/>
        <v>0</v>
      </c>
      <c r="U20" s="44">
        <f t="shared" si="1"/>
        <v>20000</v>
      </c>
      <c r="W20" s="32" t="s">
        <v>92</v>
      </c>
      <c r="X20" s="13" t="s">
        <v>93</v>
      </c>
      <c r="Y20" s="26">
        <v>50000</v>
      </c>
    </row>
    <row r="21" spans="1:25" ht="24" customHeight="1" x14ac:dyDescent="0.55000000000000004">
      <c r="A21" s="50"/>
      <c r="B21" s="49"/>
      <c r="C21" s="6" t="s">
        <v>46</v>
      </c>
      <c r="D21" s="7">
        <v>50000</v>
      </c>
      <c r="E21" s="7"/>
      <c r="F21" s="35">
        <v>150000</v>
      </c>
      <c r="G21" s="37">
        <f>SUM(D21+F21)</f>
        <v>200000</v>
      </c>
      <c r="H21" s="10"/>
      <c r="I21" s="10"/>
      <c r="J21" s="40"/>
      <c r="K21" s="9"/>
      <c r="L21" s="10"/>
      <c r="M21" s="9"/>
      <c r="N21" s="10"/>
      <c r="O21" s="9"/>
      <c r="P21" s="9">
        <v>26770</v>
      </c>
      <c r="Q21" s="9">
        <v>165000</v>
      </c>
      <c r="R21" s="9"/>
      <c r="S21" s="9"/>
      <c r="T21" s="11">
        <f>SUM(H21:S21)</f>
        <v>191770</v>
      </c>
      <c r="U21" s="44">
        <f>SUM(G21-T21)</f>
        <v>8230</v>
      </c>
      <c r="W21" s="32"/>
      <c r="X21" s="13"/>
      <c r="Y21" s="26"/>
    </row>
    <row r="22" spans="1:25" ht="24" customHeight="1" x14ac:dyDescent="0.55000000000000004">
      <c r="A22" s="48" t="s">
        <v>49</v>
      </c>
      <c r="B22" s="48" t="s">
        <v>51</v>
      </c>
      <c r="C22" s="6" t="s">
        <v>13</v>
      </c>
      <c r="D22" s="7">
        <v>550000</v>
      </c>
      <c r="E22" s="7"/>
      <c r="F22" s="35">
        <v>50000</v>
      </c>
      <c r="G22" s="37">
        <v>550000</v>
      </c>
      <c r="H22" s="9">
        <v>183882</v>
      </c>
      <c r="I22" s="9">
        <v>35310</v>
      </c>
      <c r="J22" s="40"/>
      <c r="K22" s="9">
        <v>49900</v>
      </c>
      <c r="L22" s="9">
        <v>3500</v>
      </c>
      <c r="M22" s="10">
        <v>117700</v>
      </c>
      <c r="N22" s="10">
        <v>4950</v>
      </c>
      <c r="O22" s="9">
        <v>59760</v>
      </c>
      <c r="P22" s="9"/>
      <c r="Q22" s="9">
        <v>47508</v>
      </c>
      <c r="R22" s="9">
        <v>25735.64</v>
      </c>
      <c r="S22" s="9"/>
      <c r="T22" s="11">
        <f>SUM(H22:S22)</f>
        <v>528245.64</v>
      </c>
      <c r="U22" s="44">
        <f t="shared" si="1"/>
        <v>21754.359999999986</v>
      </c>
      <c r="W22" s="32"/>
      <c r="X22" s="13"/>
      <c r="Y22" s="26"/>
    </row>
    <row r="23" spans="1:25" ht="24" customHeight="1" x14ac:dyDescent="0.55000000000000004">
      <c r="A23" s="51"/>
      <c r="B23" s="51"/>
      <c r="C23" s="6" t="s">
        <v>15</v>
      </c>
      <c r="D23" s="7">
        <v>200000</v>
      </c>
      <c r="E23" s="8">
        <v>50000</v>
      </c>
      <c r="F23" s="35"/>
      <c r="G23" s="37">
        <v>150000</v>
      </c>
      <c r="H23" s="9"/>
      <c r="I23" s="9"/>
      <c r="J23" s="40"/>
      <c r="K23" s="10"/>
      <c r="L23" s="10"/>
      <c r="M23" s="40">
        <v>139271.20000000001</v>
      </c>
      <c r="N23" s="10" t="s">
        <v>82</v>
      </c>
      <c r="O23" s="9"/>
      <c r="P23" s="9"/>
      <c r="Q23" s="9"/>
      <c r="R23" s="9"/>
      <c r="S23" s="9"/>
      <c r="T23" s="42">
        <f>SUM(G23-M23)</f>
        <v>10728.799999999988</v>
      </c>
      <c r="U23" s="44">
        <f t="shared" si="1"/>
        <v>189271.2</v>
      </c>
      <c r="W23" s="32"/>
      <c r="X23" s="13"/>
      <c r="Y23" s="26"/>
    </row>
    <row r="24" spans="1:25" ht="24" customHeight="1" x14ac:dyDescent="0.55000000000000004">
      <c r="A24" s="51"/>
      <c r="B24" s="51"/>
      <c r="C24" s="6" t="s">
        <v>14</v>
      </c>
      <c r="D24" s="7">
        <v>80000</v>
      </c>
      <c r="E24" s="8"/>
      <c r="F24" s="35"/>
      <c r="G24" s="37"/>
      <c r="H24" s="9"/>
      <c r="I24" s="10"/>
      <c r="J24" s="40"/>
      <c r="K24" s="10"/>
      <c r="L24" s="10"/>
      <c r="M24" s="10"/>
      <c r="N24" s="10"/>
      <c r="O24" s="9"/>
      <c r="P24" s="9"/>
      <c r="Q24" s="9"/>
      <c r="R24" s="9"/>
      <c r="S24" s="9"/>
      <c r="T24" s="11">
        <f t="shared" si="0"/>
        <v>0</v>
      </c>
      <c r="U24" s="44">
        <f t="shared" si="1"/>
        <v>80000</v>
      </c>
      <c r="W24" s="32"/>
      <c r="X24" s="13"/>
      <c r="Y24" s="26"/>
    </row>
    <row r="25" spans="1:25" ht="24" customHeight="1" x14ac:dyDescent="0.55000000000000004">
      <c r="A25" s="15" t="s">
        <v>50</v>
      </c>
      <c r="B25" s="15" t="s">
        <v>55</v>
      </c>
      <c r="C25" s="6" t="s">
        <v>56</v>
      </c>
      <c r="D25" s="7">
        <v>42500</v>
      </c>
      <c r="E25" s="8"/>
      <c r="F25" s="35"/>
      <c r="G25" s="37"/>
      <c r="H25" s="10"/>
      <c r="I25" s="10"/>
      <c r="J25" s="40"/>
      <c r="K25" s="10">
        <v>42500</v>
      </c>
      <c r="L25" s="10"/>
      <c r="M25" s="10"/>
      <c r="N25" s="9"/>
      <c r="O25" s="9"/>
      <c r="P25" s="9"/>
      <c r="Q25" s="9"/>
      <c r="R25" s="9"/>
      <c r="S25" s="9"/>
      <c r="T25" s="11">
        <f t="shared" si="0"/>
        <v>42500</v>
      </c>
      <c r="U25" s="44">
        <f t="shared" si="1"/>
        <v>0</v>
      </c>
      <c r="W25" s="32"/>
      <c r="X25" s="13"/>
      <c r="Y25" s="26"/>
    </row>
    <row r="26" spans="1:25" ht="24" customHeight="1" x14ac:dyDescent="0.55000000000000004">
      <c r="A26" s="15"/>
      <c r="B26" s="15"/>
      <c r="C26" s="6" t="s">
        <v>57</v>
      </c>
      <c r="D26" s="7">
        <v>54960</v>
      </c>
      <c r="E26" s="8"/>
      <c r="F26" s="35"/>
      <c r="G26" s="37"/>
      <c r="H26" s="10"/>
      <c r="I26" s="10"/>
      <c r="J26" s="40"/>
      <c r="K26" s="10"/>
      <c r="L26" s="10">
        <v>54960</v>
      </c>
      <c r="M26" s="10"/>
      <c r="N26" s="9"/>
      <c r="O26" s="9"/>
      <c r="P26" s="9"/>
      <c r="Q26" s="9"/>
      <c r="R26" s="9"/>
      <c r="S26" s="9"/>
      <c r="T26" s="11">
        <f t="shared" si="0"/>
        <v>54960</v>
      </c>
      <c r="U26" s="44">
        <f t="shared" si="1"/>
        <v>0</v>
      </c>
      <c r="W26" s="32"/>
      <c r="X26" s="13"/>
      <c r="Y26" s="26"/>
    </row>
    <row r="27" spans="1:25" ht="24" customHeight="1" x14ac:dyDescent="0.55000000000000004">
      <c r="A27" s="15"/>
      <c r="B27" s="15"/>
      <c r="C27" s="6" t="s">
        <v>58</v>
      </c>
      <c r="D27" s="7">
        <v>330250</v>
      </c>
      <c r="E27" s="8">
        <v>90000</v>
      </c>
      <c r="F27" s="35"/>
      <c r="G27" s="37">
        <v>240250</v>
      </c>
      <c r="H27" s="10"/>
      <c r="I27" s="10"/>
      <c r="J27" s="40"/>
      <c r="K27" s="10"/>
      <c r="L27" s="10"/>
      <c r="M27" s="10"/>
      <c r="N27" s="9"/>
      <c r="O27" s="9">
        <v>226800</v>
      </c>
      <c r="P27" s="9"/>
      <c r="Q27" s="9"/>
      <c r="R27" s="9"/>
      <c r="S27" s="9"/>
      <c r="T27" s="11">
        <f>SUM(O27+E27)</f>
        <v>316800</v>
      </c>
      <c r="U27" s="44">
        <f t="shared" si="1"/>
        <v>13450</v>
      </c>
      <c r="W27" s="32"/>
      <c r="X27" s="13"/>
      <c r="Y27" s="26"/>
    </row>
    <row r="28" spans="1:25" ht="24" customHeight="1" x14ac:dyDescent="0.55000000000000004">
      <c r="A28" s="15"/>
      <c r="B28" s="15"/>
      <c r="C28" s="6" t="s">
        <v>59</v>
      </c>
      <c r="D28" s="7">
        <v>294000</v>
      </c>
      <c r="E28" s="8"/>
      <c r="F28" s="35"/>
      <c r="G28" s="37"/>
      <c r="H28" s="10"/>
      <c r="I28" s="10">
        <v>294000</v>
      </c>
      <c r="J28" s="40"/>
      <c r="K28" s="10"/>
      <c r="L28" s="10"/>
      <c r="M28" s="10"/>
      <c r="N28" s="9"/>
      <c r="O28" s="9"/>
      <c r="P28" s="9"/>
      <c r="Q28" s="9"/>
      <c r="R28" s="9"/>
      <c r="S28" s="9"/>
      <c r="T28" s="11">
        <f t="shared" si="0"/>
        <v>294000</v>
      </c>
      <c r="U28" s="44">
        <f t="shared" si="1"/>
        <v>0</v>
      </c>
      <c r="W28" s="32"/>
      <c r="X28" s="13"/>
      <c r="Y28" s="26"/>
    </row>
    <row r="29" spans="1:25" ht="24" customHeight="1" x14ac:dyDescent="0.55000000000000004">
      <c r="A29" s="15"/>
      <c r="B29" s="15"/>
      <c r="C29" s="6" t="s">
        <v>60</v>
      </c>
      <c r="D29" s="7">
        <v>22500</v>
      </c>
      <c r="E29" s="8"/>
      <c r="F29" s="35"/>
      <c r="G29" s="37"/>
      <c r="H29" s="10">
        <v>22500</v>
      </c>
      <c r="I29" s="10"/>
      <c r="J29" s="40"/>
      <c r="K29" s="10"/>
      <c r="L29" s="10"/>
      <c r="M29" s="10"/>
      <c r="N29" s="9"/>
      <c r="O29" s="9"/>
      <c r="P29" s="9"/>
      <c r="Q29" s="9"/>
      <c r="R29" s="9"/>
      <c r="S29" s="9"/>
      <c r="T29" s="11">
        <f t="shared" si="0"/>
        <v>22500</v>
      </c>
      <c r="U29" s="44">
        <f t="shared" si="1"/>
        <v>0</v>
      </c>
      <c r="W29" s="32"/>
      <c r="X29" s="13"/>
      <c r="Y29" s="26"/>
    </row>
    <row r="30" spans="1:25" ht="24" customHeight="1" x14ac:dyDescent="0.55000000000000004">
      <c r="A30" s="15"/>
      <c r="B30" s="15"/>
      <c r="C30" s="6" t="s">
        <v>61</v>
      </c>
      <c r="D30" s="7">
        <v>31200</v>
      </c>
      <c r="E30" s="8"/>
      <c r="F30" s="35"/>
      <c r="G30" s="37"/>
      <c r="H30" s="10"/>
      <c r="I30" s="10"/>
      <c r="J30" s="40">
        <v>31200</v>
      </c>
      <c r="K30" s="10"/>
      <c r="L30" s="10"/>
      <c r="M30" s="10"/>
      <c r="N30" s="9"/>
      <c r="O30" s="9"/>
      <c r="P30" s="9"/>
      <c r="Q30" s="9"/>
      <c r="R30" s="9"/>
      <c r="S30" s="9"/>
      <c r="T30" s="11">
        <f t="shared" si="0"/>
        <v>31200</v>
      </c>
      <c r="U30" s="44">
        <f t="shared" si="1"/>
        <v>0</v>
      </c>
      <c r="W30" s="32"/>
      <c r="X30" s="13"/>
      <c r="Y30" s="26"/>
    </row>
    <row r="31" spans="1:25" ht="24" customHeight="1" x14ac:dyDescent="0.55000000000000004">
      <c r="A31" s="15"/>
      <c r="B31" s="15" t="s">
        <v>62</v>
      </c>
      <c r="C31" s="6" t="s">
        <v>64</v>
      </c>
      <c r="D31" s="7">
        <v>1029000</v>
      </c>
      <c r="E31" s="8"/>
      <c r="F31" s="35"/>
      <c r="G31" s="37"/>
      <c r="H31" s="10"/>
      <c r="I31" s="10"/>
      <c r="J31" s="40"/>
      <c r="K31" s="10"/>
      <c r="L31" s="10"/>
      <c r="M31" s="10"/>
      <c r="N31" s="9"/>
      <c r="O31" s="9"/>
      <c r="P31" s="9"/>
      <c r="Q31" s="9"/>
      <c r="R31" s="9"/>
      <c r="S31" s="9"/>
      <c r="T31" s="11">
        <f t="shared" si="0"/>
        <v>0</v>
      </c>
      <c r="U31" s="44">
        <f t="shared" si="1"/>
        <v>1029000</v>
      </c>
      <c r="W31" s="32"/>
      <c r="X31" s="13"/>
      <c r="Y31" s="26"/>
    </row>
    <row r="32" spans="1:25" ht="24" customHeight="1" x14ac:dyDescent="0.55000000000000004">
      <c r="A32" s="15"/>
      <c r="B32" s="16" t="s">
        <v>63</v>
      </c>
      <c r="C32" s="6" t="s">
        <v>65</v>
      </c>
      <c r="D32" s="7">
        <v>1266700</v>
      </c>
      <c r="E32" s="8"/>
      <c r="F32" s="35">
        <v>162644.04</v>
      </c>
      <c r="G32" s="37">
        <f>SUM(D32+F32)</f>
        <v>1429344.04</v>
      </c>
      <c r="H32" s="10"/>
      <c r="I32" s="10"/>
      <c r="J32" s="40"/>
      <c r="K32" s="10"/>
      <c r="L32" s="10"/>
      <c r="M32" s="10"/>
      <c r="N32" s="9"/>
      <c r="O32" s="9"/>
      <c r="P32" s="9"/>
      <c r="Q32" s="9"/>
      <c r="R32" s="9"/>
      <c r="S32" s="9"/>
      <c r="T32" s="11">
        <f t="shared" si="0"/>
        <v>0</v>
      </c>
      <c r="U32" s="44">
        <f>G32</f>
        <v>1429344.04</v>
      </c>
      <c r="W32" s="32"/>
      <c r="X32" s="13"/>
      <c r="Y32" s="26"/>
    </row>
    <row r="33" spans="1:25" ht="24" customHeight="1" x14ac:dyDescent="0.55000000000000004">
      <c r="A33" s="15"/>
      <c r="B33" s="16"/>
      <c r="C33" s="6" t="s">
        <v>66</v>
      </c>
      <c r="D33" s="7">
        <v>194080</v>
      </c>
      <c r="E33" s="8"/>
      <c r="F33" s="35">
        <v>520.1</v>
      </c>
      <c r="G33" s="37">
        <f t="shared" ref="G33:G35" si="2">SUM(D33+F33)</f>
        <v>194600.1</v>
      </c>
      <c r="H33" s="10"/>
      <c r="I33" s="10"/>
      <c r="J33" s="40"/>
      <c r="K33" s="10"/>
      <c r="L33" s="10"/>
      <c r="M33" s="10"/>
      <c r="N33" s="9"/>
      <c r="O33" s="9"/>
      <c r="P33" s="9"/>
      <c r="Q33" s="9"/>
      <c r="R33" s="9"/>
      <c r="S33" s="9"/>
      <c r="T33" s="11">
        <f t="shared" si="0"/>
        <v>0</v>
      </c>
      <c r="U33" s="44">
        <f t="shared" ref="U33:U35" si="3">G33</f>
        <v>194600.1</v>
      </c>
      <c r="W33" s="32"/>
      <c r="X33" s="13"/>
      <c r="Y33" s="26"/>
    </row>
    <row r="34" spans="1:25" ht="24" customHeight="1" x14ac:dyDescent="0.55000000000000004">
      <c r="A34" s="15"/>
      <c r="B34" s="16"/>
      <c r="C34" s="6" t="s">
        <v>67</v>
      </c>
      <c r="D34" s="7">
        <v>198780</v>
      </c>
      <c r="E34" s="8"/>
      <c r="F34" s="35">
        <v>532.86</v>
      </c>
      <c r="G34" s="37">
        <f t="shared" si="2"/>
        <v>199312.86</v>
      </c>
      <c r="H34" s="10"/>
      <c r="I34" s="10"/>
      <c r="J34" s="40"/>
      <c r="K34" s="10"/>
      <c r="L34" s="10"/>
      <c r="M34" s="10"/>
      <c r="N34" s="9"/>
      <c r="O34" s="9"/>
      <c r="P34" s="9"/>
      <c r="Q34" s="9"/>
      <c r="R34" s="9"/>
      <c r="S34" s="9"/>
      <c r="T34" s="11">
        <f t="shared" si="0"/>
        <v>0</v>
      </c>
      <c r="U34" s="44">
        <f t="shared" si="3"/>
        <v>199312.86</v>
      </c>
      <c r="W34" s="32"/>
      <c r="X34" s="13"/>
      <c r="Y34" s="26"/>
    </row>
    <row r="35" spans="1:25" ht="24" customHeight="1" x14ac:dyDescent="0.55000000000000004">
      <c r="A35" s="15"/>
      <c r="B35" s="16"/>
      <c r="C35" s="6" t="s">
        <v>68</v>
      </c>
      <c r="D35" s="7">
        <v>252120</v>
      </c>
      <c r="E35" s="8"/>
      <c r="F35" s="35">
        <v>25859.24</v>
      </c>
      <c r="G35" s="37">
        <f t="shared" si="2"/>
        <v>277979.24</v>
      </c>
      <c r="H35" s="10"/>
      <c r="I35" s="10"/>
      <c r="J35" s="40"/>
      <c r="K35" s="10"/>
      <c r="L35" s="10"/>
      <c r="M35" s="10"/>
      <c r="N35" s="9"/>
      <c r="O35" s="9"/>
      <c r="P35" s="9"/>
      <c r="Q35" s="9"/>
      <c r="R35" s="9"/>
      <c r="S35" s="9"/>
      <c r="T35" s="42">
        <f t="shared" si="0"/>
        <v>0</v>
      </c>
      <c r="U35" s="44">
        <f t="shared" si="3"/>
        <v>277979.24</v>
      </c>
      <c r="W35" s="32"/>
      <c r="X35" s="13"/>
      <c r="Y35" s="26"/>
    </row>
    <row r="36" spans="1:25" ht="24" customHeight="1" x14ac:dyDescent="0.55000000000000004">
      <c r="A36" s="15"/>
      <c r="B36" s="16"/>
      <c r="C36" s="13" t="s">
        <v>75</v>
      </c>
      <c r="D36" s="7">
        <v>98440</v>
      </c>
      <c r="E36" s="8"/>
      <c r="F36" s="35">
        <v>98440</v>
      </c>
      <c r="G36" s="37"/>
      <c r="H36" s="10"/>
      <c r="I36" s="10"/>
      <c r="J36" s="40"/>
      <c r="K36" s="10">
        <v>98440</v>
      </c>
      <c r="L36" s="10"/>
      <c r="M36" s="10"/>
      <c r="N36" s="9"/>
      <c r="O36" s="9"/>
      <c r="P36" s="9"/>
      <c r="Q36" s="9"/>
      <c r="R36" s="9"/>
      <c r="S36" s="9"/>
      <c r="T36" s="42">
        <f t="shared" si="0"/>
        <v>98440</v>
      </c>
      <c r="U36" s="44">
        <f t="shared" si="1"/>
        <v>0</v>
      </c>
      <c r="W36" s="32"/>
      <c r="X36" s="13"/>
      <c r="Y36" s="26"/>
    </row>
    <row r="37" spans="1:25" ht="24" customHeight="1" x14ac:dyDescent="0.55000000000000004">
      <c r="A37" s="15"/>
      <c r="B37" s="16"/>
      <c r="C37" s="13" t="s">
        <v>76</v>
      </c>
      <c r="D37" s="7">
        <v>25000</v>
      </c>
      <c r="E37" s="8"/>
      <c r="F37" s="35">
        <v>25000</v>
      </c>
      <c r="G37" s="37"/>
      <c r="H37" s="10"/>
      <c r="I37" s="10"/>
      <c r="J37" s="40">
        <v>25000</v>
      </c>
      <c r="K37" s="10"/>
      <c r="L37" s="10"/>
      <c r="M37" s="10"/>
      <c r="N37" s="9"/>
      <c r="O37" s="9"/>
      <c r="P37" s="9"/>
      <c r="Q37" s="9"/>
      <c r="R37" s="9"/>
      <c r="S37" s="9"/>
      <c r="T37" s="42">
        <f t="shared" si="0"/>
        <v>25000</v>
      </c>
      <c r="U37" s="44">
        <f t="shared" si="1"/>
        <v>0</v>
      </c>
      <c r="W37" s="32"/>
      <c r="X37" s="13"/>
      <c r="Y37" s="26"/>
    </row>
    <row r="38" spans="1:25" ht="24" customHeight="1" x14ac:dyDescent="0.55000000000000004">
      <c r="A38" s="15"/>
      <c r="B38" s="16"/>
      <c r="C38" s="13" t="s">
        <v>79</v>
      </c>
      <c r="D38" s="34">
        <v>20276.5</v>
      </c>
      <c r="E38" s="8"/>
      <c r="F38" s="35">
        <v>20276.5</v>
      </c>
      <c r="G38" s="37"/>
      <c r="H38" s="10"/>
      <c r="I38" s="10"/>
      <c r="J38" s="40">
        <v>20276.5</v>
      </c>
      <c r="K38" s="10"/>
      <c r="L38" s="10"/>
      <c r="M38" s="10"/>
      <c r="N38" s="9"/>
      <c r="O38" s="9"/>
      <c r="P38" s="9"/>
      <c r="Q38" s="9"/>
      <c r="R38" s="9"/>
      <c r="S38" s="9"/>
      <c r="T38" s="42">
        <f t="shared" si="0"/>
        <v>20276.5</v>
      </c>
      <c r="U38" s="44">
        <f t="shared" si="1"/>
        <v>0</v>
      </c>
      <c r="W38" s="32"/>
      <c r="X38" s="13"/>
      <c r="Y38" s="26"/>
    </row>
    <row r="39" spans="1:25" ht="24" customHeight="1" x14ac:dyDescent="0.55000000000000004">
      <c r="A39" s="15"/>
      <c r="B39" s="16"/>
      <c r="C39" s="6" t="s">
        <v>70</v>
      </c>
      <c r="D39" s="7">
        <v>433160</v>
      </c>
      <c r="E39" s="35">
        <v>428272.74</v>
      </c>
      <c r="F39" s="35"/>
      <c r="G39" s="37">
        <f>SUM(D39-E39)</f>
        <v>4887.2600000000093</v>
      </c>
      <c r="H39" s="10"/>
      <c r="I39" s="10"/>
      <c r="J39" s="40"/>
      <c r="K39" s="10"/>
      <c r="L39" s="10"/>
      <c r="M39" s="10"/>
      <c r="N39" s="9"/>
      <c r="O39" s="9"/>
      <c r="P39" s="9"/>
      <c r="Q39" s="9"/>
      <c r="R39" s="9"/>
      <c r="S39" s="9"/>
      <c r="T39" s="11">
        <f t="shared" si="0"/>
        <v>0</v>
      </c>
      <c r="U39" s="44">
        <f t="shared" si="1"/>
        <v>433160</v>
      </c>
      <c r="W39" s="32"/>
      <c r="X39" s="13"/>
      <c r="Y39" s="26"/>
    </row>
    <row r="40" spans="1:25" ht="24" customHeight="1" x14ac:dyDescent="0.55000000000000004">
      <c r="A40" s="17" t="s">
        <v>0</v>
      </c>
      <c r="B40" s="46" t="s">
        <v>31</v>
      </c>
      <c r="C40" s="47"/>
      <c r="D40" s="18">
        <f>SUM(D4:D39)</f>
        <v>12057466.5</v>
      </c>
      <c r="E40" s="19"/>
      <c r="F40" s="36">
        <f>SUM(F4:F39)</f>
        <v>708272.74</v>
      </c>
      <c r="G40" s="43"/>
      <c r="H40" s="20">
        <f>SUM(H4:H35)</f>
        <v>1457087</v>
      </c>
      <c r="I40" s="20"/>
      <c r="J40" s="41"/>
      <c r="K40" s="20"/>
      <c r="L40" s="20"/>
      <c r="M40" s="20"/>
      <c r="N40" s="20"/>
      <c r="O40" s="20"/>
      <c r="P40" s="20"/>
      <c r="Q40" s="20"/>
      <c r="R40" s="20"/>
      <c r="S40" s="20"/>
      <c r="T40" s="21">
        <f>SUM(T4:T39)</f>
        <v>6965737.9399999995</v>
      </c>
      <c r="U40" s="45">
        <f>SUM(U4:U39)</f>
        <v>5476284.7999999998</v>
      </c>
      <c r="W40" s="32"/>
      <c r="X40" s="13"/>
      <c r="Y40" s="26"/>
    </row>
  </sheetData>
  <mergeCells count="18">
    <mergeCell ref="A1:U1"/>
    <mergeCell ref="A2:A3"/>
    <mergeCell ref="B2:B3"/>
    <mergeCell ref="C2:C3"/>
    <mergeCell ref="U2:U3"/>
    <mergeCell ref="G2:G3"/>
    <mergeCell ref="H2:S2"/>
    <mergeCell ref="T2:T3"/>
    <mergeCell ref="F2:F3"/>
    <mergeCell ref="E2:E3"/>
    <mergeCell ref="D2:D3"/>
    <mergeCell ref="B40:C40"/>
    <mergeCell ref="B4:B5"/>
    <mergeCell ref="A4:A21"/>
    <mergeCell ref="A22:A24"/>
    <mergeCell ref="B13:B21"/>
    <mergeCell ref="B22:B24"/>
    <mergeCell ref="B6:B12"/>
  </mergeCells>
  <phoneticPr fontId="1" type="noConversion"/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80B9D25249D4B95B6E717B005294E" ma:contentTypeVersion="13" ma:contentTypeDescription="Create a new document." ma:contentTypeScope="" ma:versionID="fab9cc138ed4c0f018fbff8628d613d6">
  <xsd:schema xmlns:xsd="http://www.w3.org/2001/XMLSchema" xmlns:xs="http://www.w3.org/2001/XMLSchema" xmlns:p="http://schemas.microsoft.com/office/2006/metadata/properties" xmlns:ns3="40d422d7-5224-46e9-b66e-b3f641f4dd40" targetNamespace="http://schemas.microsoft.com/office/2006/metadata/properties" ma:root="true" ma:fieldsID="0819b7eb0b4a30b475419341ce7fabe3" ns3:_="">
    <xsd:import namespace="40d422d7-5224-46e9-b66e-b3f641f4dd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422d7-5224-46e9-b66e-b3f641f4d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d422d7-5224-46e9-b66e-b3f641f4dd40" xsi:nil="true"/>
  </documentManagement>
</p:properties>
</file>

<file path=customXml/itemProps1.xml><?xml version="1.0" encoding="utf-8"?>
<ds:datastoreItem xmlns:ds="http://schemas.openxmlformats.org/officeDocument/2006/customXml" ds:itemID="{7446C4A2-302B-48C6-9779-F7C369D6EA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42704-FD2F-48E4-A557-F5195FFC9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422d7-5224-46e9-b66e-b3f641f4d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5B3463-A133-4E30-B286-E4AD26B6E802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40d422d7-5224-46e9-b66e-b3f641f4dd40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TOY</cp:lastModifiedBy>
  <cp:lastPrinted>2024-03-14T07:07:11Z</cp:lastPrinted>
  <dcterms:created xsi:type="dcterms:W3CDTF">2022-10-06T04:31:43Z</dcterms:created>
  <dcterms:modified xsi:type="dcterms:W3CDTF">2024-08-28T03:50:40Z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0x010100ADE80B9D25249D4B95B6E717B005294E</vt:lpwstr>
  </property>
</Properties>
</file>